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届毕业生生源统计表" sheetId="1" r:id="rId1"/>
    <sheet name="2026届毕业生生源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<sst xmlns="http://schemas.openxmlformats.org/spreadsheetml/2006/main" count="129" uniqueCount="69">
  <si>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t>开封大学2025届毕业生生源统计表</t>
  </si>
  <si>
    <t>院系</t>
  </si>
  <si>
    <t>专业</t>
  </si>
  <si>
    <t>性别</t>
  </si>
  <si>
    <t>总人数</t>
  </si>
  <si>
    <t>男</t>
  </si>
  <si>
    <t>女</t>
  </si>
  <si>
    <t>合计</t>
  </si>
  <si>
    <t>土木建筑工程学院      0371-23810031</t>
  </si>
  <si>
    <t>建筑工程技术</t>
  </si>
  <si>
    <t>工程造价</t>
  </si>
  <si>
    <t>建设工程管理</t>
  </si>
  <si>
    <t>道路与桥梁工程技术</t>
  </si>
  <si>
    <t>智能制造学院        0371-23655963</t>
  </si>
  <si>
    <t>机械制造与自动化</t>
  </si>
  <si>
    <t>机电一体化技术</t>
  </si>
  <si>
    <t>汽车检测与维修技术</t>
  </si>
  <si>
    <t>电气自动化技术</t>
  </si>
  <si>
    <t>工业机器人技术</t>
  </si>
  <si>
    <t>电子信息工程技术</t>
  </si>
  <si>
    <t>物联网应用技术</t>
  </si>
  <si>
    <t>材料与化学工程学院      0371-23810032</t>
  </si>
  <si>
    <t>材料工程技术</t>
  </si>
  <si>
    <t>应用化工技术</t>
  </si>
  <si>
    <t>食品检验检测技术</t>
  </si>
  <si>
    <t>信息工程学院          0371-23810035</t>
  </si>
  <si>
    <t>设施农业与装备</t>
  </si>
  <si>
    <t>建筑动画技术</t>
  </si>
  <si>
    <t>计算机应用技术</t>
  </si>
  <si>
    <t>计算机网络技术</t>
  </si>
  <si>
    <t>软件职业技术学院      0371-23810035</t>
  </si>
  <si>
    <t>软件技术</t>
  </si>
  <si>
    <t>数字媒体技术</t>
  </si>
  <si>
    <t>数字经贸学院          0371-23810819</t>
  </si>
  <si>
    <t>现代物流管理</t>
  </si>
  <si>
    <t>大数据与会计</t>
  </si>
  <si>
    <t>金融科技应用</t>
  </si>
  <si>
    <t>连锁经营与管理</t>
  </si>
  <si>
    <t>市场营销</t>
  </si>
  <si>
    <t>电子商务</t>
  </si>
  <si>
    <t>文化与旅游学院               0371-23810038     0371-23810296</t>
  </si>
  <si>
    <t>新闻采编与制作</t>
  </si>
  <si>
    <t>广播影视节目制作</t>
  </si>
  <si>
    <t>文化创意与策划</t>
  </si>
  <si>
    <t>旅游管理</t>
  </si>
  <si>
    <t>酒店管理与数字化运营</t>
  </si>
  <si>
    <t>艺术设计学院          0371-23810027</t>
  </si>
  <si>
    <t>动漫制作技术</t>
  </si>
  <si>
    <t>艺术设计</t>
  </si>
  <si>
    <t>服装与服饰设计</t>
  </si>
  <si>
    <t>环境艺术设计</t>
  </si>
  <si>
    <t>视觉传达设计</t>
  </si>
  <si>
    <t>医学院                  0371-22921610</t>
  </si>
  <si>
    <t>临床医学</t>
  </si>
  <si>
    <t>口腔医学</t>
  </si>
  <si>
    <t>护理</t>
  </si>
  <si>
    <t>康复治疗技术</t>
  </si>
  <si>
    <t>国际教育学院           （外国语学院）                  0371-23810505     0371-23810039</t>
  </si>
  <si>
    <t>商务英语</t>
  </si>
  <si>
    <t>应用日语</t>
  </si>
  <si>
    <t>就业指导服务中心：0371-23810040</t>
  </si>
  <si>
    <t>开封大学2026届毕业生生源统计表</t>
  </si>
  <si>
    <t>智能制造学院         0371-23655963</t>
  </si>
  <si>
    <t>模具设计与制造</t>
  </si>
  <si>
    <t>设施农业与装备（农业物联网技术）</t>
  </si>
  <si>
    <t>文化与旅游学院               0371-23810038 0371-23810296</t>
  </si>
  <si>
    <t>融媒体技术与运营</t>
  </si>
  <si>
    <t>国际教育学院            （外国语学院）                  0371-23810505 0371-23810039</t>
  </si>
  <si>
    <t>就业指导服务中心：0371—23810040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</si>
</sst>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9"/>
      <color theme="1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AAA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zoomScale="115" zoomScaleNormal="115" workbookViewId="0">
      <pane ySplit="3" topLeftCell="A4" activePane="bottomLeft" state="frozen"/>
      <selection/>
      <selection pane="bottomLeft" activeCell="B6" sqref="B6"/>
    </sheetView>
  </sheetViews>
  <sheetFormatPr defaultColWidth="9" defaultRowHeight="13.5" outlineLevelCol="4"/>
  <cols>
    <col min="1" max="1" width="16.9583333333333" customWidth="1"/>
    <col min="2" max="2" width="19" customWidth="1"/>
    <col min="3" max="3" width="12.1333333333333" customWidth="1"/>
    <col min="4" max="4" width="19.6333333333333" customWidth="1"/>
    <col min="5" max="5" width="17.8833333333333" customWidth="1"/>
  </cols>
  <sheetData>
    <row r="1" ht="35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/>
      <c r="E2" s="2" t="s">
        <v>4</v>
      </c>
    </row>
    <row r="3" ht="14.25" spans="1:5">
      <c r="A3" s="2"/>
      <c r="B3" s="2"/>
      <c r="C3" s="2" t="s">
        <v>5</v>
      </c>
      <c r="D3" s="2" t="s">
        <v>6</v>
      </c>
      <c r="E3" s="2"/>
    </row>
    <row r="4" ht="14.25" spans="1:5">
      <c r="A4" s="3" t="s">
        <v>7</v>
      </c>
      <c r="B4" s="4"/>
      <c r="C4" s="5">
        <f>SUM(C5,C10,C18,C22,C27,C30,C37,C43,C49,C54)</f>
        <v>1911</v>
      </c>
      <c r="D4" s="5">
        <f>SUM(D5,D10,D18,D22,D27,D30,D37,D43,D49,D54)</f>
        <v>2248</v>
      </c>
      <c r="E4" s="5">
        <f>SUM(C4,D4)</f>
        <v>4159</v>
      </c>
    </row>
    <row r="5" ht="14.2" customHeight="1" spans="1:5">
      <c r="A5" s="6" t="s">
        <v>8</v>
      </c>
      <c r="B5" s="4"/>
      <c r="C5" s="5">
        <f>C6+C7+C8+C9</f>
        <v>187</v>
      </c>
      <c r="D5" s="5">
        <f>D6+D7+D8+D9</f>
        <v>80</v>
      </c>
      <c r="E5" s="5">
        <f>E6+E7+E8+E9</f>
        <v>267</v>
      </c>
    </row>
    <row r="6" ht="14.2" customHeight="1" spans="1:5">
      <c r="A6" s="6"/>
      <c r="B6" s="4" t="s">
        <v>9</v>
      </c>
      <c r="C6" s="5">
        <v>87</v>
      </c>
      <c r="D6" s="5">
        <v>20</v>
      </c>
      <c r="E6" s="5">
        <f>C6+D6</f>
        <v>107</v>
      </c>
    </row>
    <row r="7" ht="14.2" customHeight="1" spans="1:5">
      <c r="A7" s="6"/>
      <c r="B7" s="4" t="s">
        <v>10</v>
      </c>
      <c r="C7" s="5">
        <v>23</v>
      </c>
      <c r="D7" s="5">
        <v>33</v>
      </c>
      <c r="E7" s="5">
        <f>C7+D7</f>
        <v>56</v>
      </c>
    </row>
    <row r="8" ht="14.2" customHeight="1" spans="1:5">
      <c r="A8" s="6"/>
      <c r="B8" s="4" t="s">
        <v>11</v>
      </c>
      <c r="C8" s="5">
        <v>34</v>
      </c>
      <c r="D8" s="5">
        <v>19</v>
      </c>
      <c r="E8" s="5">
        <f>C8+D8</f>
        <v>53</v>
      </c>
    </row>
    <row r="9" ht="14.2" customHeight="1" spans="1:5">
      <c r="A9" s="6"/>
      <c r="B9" s="7" t="s">
        <v>12</v>
      </c>
      <c r="C9" s="5">
        <v>43</v>
      </c>
      <c r="D9" s="5">
        <v>8</v>
      </c>
      <c r="E9" s="5">
        <f>C9+D9</f>
        <v>51</v>
      </c>
    </row>
    <row r="10" ht="14.2" customHeight="1" spans="1:5">
      <c r="A10" s="6" t="s">
        <v>13</v>
      </c>
      <c r="B10" s="4"/>
      <c r="C10" s="5">
        <f>SUM(C11:C17)</f>
        <v>512</v>
      </c>
      <c r="D10" s="5">
        <f>SUM(D11:D17)</f>
        <v>91</v>
      </c>
      <c r="E10" s="5">
        <f>SUM(E11:E17)</f>
        <v>603</v>
      </c>
    </row>
    <row r="11" ht="14.2" customHeight="1" spans="1:5">
      <c r="A11" s="6"/>
      <c r="B11" s="4" t="s">
        <v>14</v>
      </c>
      <c r="C11" s="5">
        <v>124</v>
      </c>
      <c r="D11" s="5">
        <v>13</v>
      </c>
      <c r="E11" s="5">
        <f t="shared" ref="E11:E17" si="0">C11+D11</f>
        <v>137</v>
      </c>
    </row>
    <row r="12" ht="14.2" customHeight="1" spans="1:5">
      <c r="A12" s="6"/>
      <c r="B12" s="4" t="s">
        <v>15</v>
      </c>
      <c r="C12" s="5">
        <v>138</v>
      </c>
      <c r="D12" s="5">
        <v>16</v>
      </c>
      <c r="E12" s="5">
        <f t="shared" si="0"/>
        <v>154</v>
      </c>
    </row>
    <row r="13" ht="14.2" customHeight="1" spans="1:5">
      <c r="A13" s="6"/>
      <c r="B13" s="4" t="s">
        <v>16</v>
      </c>
      <c r="C13" s="5">
        <v>89</v>
      </c>
      <c r="D13" s="5">
        <v>8</v>
      </c>
      <c r="E13" s="5">
        <f t="shared" si="0"/>
        <v>97</v>
      </c>
    </row>
    <row r="14" ht="14.2" customHeight="1" spans="1:5">
      <c r="A14" s="6"/>
      <c r="B14" s="4" t="s">
        <v>17</v>
      </c>
      <c r="C14" s="5">
        <v>54</v>
      </c>
      <c r="D14" s="5">
        <v>4</v>
      </c>
      <c r="E14" s="5">
        <f t="shared" si="0"/>
        <v>58</v>
      </c>
    </row>
    <row r="15" ht="14.2" customHeight="1" spans="1:5">
      <c r="A15" s="6"/>
      <c r="B15" s="4" t="s">
        <v>18</v>
      </c>
      <c r="C15" s="5">
        <v>42</v>
      </c>
      <c r="D15" s="5">
        <v>9</v>
      </c>
      <c r="E15" s="5">
        <f t="shared" si="0"/>
        <v>51</v>
      </c>
    </row>
    <row r="16" ht="14.2" customHeight="1" spans="1:5">
      <c r="A16" s="6"/>
      <c r="B16" s="4" t="s">
        <v>19</v>
      </c>
      <c r="C16" s="5">
        <v>37</v>
      </c>
      <c r="D16" s="5">
        <v>17</v>
      </c>
      <c r="E16" s="5">
        <f t="shared" si="0"/>
        <v>54</v>
      </c>
    </row>
    <row r="17" ht="14.2" customHeight="1" spans="1:5">
      <c r="A17" s="6"/>
      <c r="B17" s="4" t="s">
        <v>20</v>
      </c>
      <c r="C17" s="5">
        <v>28</v>
      </c>
      <c r="D17" s="5">
        <v>24</v>
      </c>
      <c r="E17" s="5">
        <f t="shared" si="0"/>
        <v>52</v>
      </c>
    </row>
    <row r="18" ht="14.2" customHeight="1" spans="1:5">
      <c r="A18" s="6" t="s">
        <v>21</v>
      </c>
      <c r="B18" s="4"/>
      <c r="C18" s="5">
        <f>SUM(C19:C21)</f>
        <v>109</v>
      </c>
      <c r="D18" s="5">
        <f>SUM(D19:D21)</f>
        <v>147</v>
      </c>
      <c r="E18" s="5">
        <f>SUM(E19:E21)</f>
        <v>256</v>
      </c>
    </row>
    <row r="19" ht="14.2" customHeight="1" spans="1:5">
      <c r="A19" s="6"/>
      <c r="B19" s="4" t="s">
        <v>22</v>
      </c>
      <c r="C19" s="5">
        <v>29</v>
      </c>
      <c r="D19" s="5">
        <v>18</v>
      </c>
      <c r="E19" s="5">
        <f>C19+D19</f>
        <v>47</v>
      </c>
    </row>
    <row r="20" ht="14.2" customHeight="1" spans="1:5">
      <c r="A20" s="6"/>
      <c r="B20" s="4" t="s">
        <v>23</v>
      </c>
      <c r="C20" s="5">
        <v>54</v>
      </c>
      <c r="D20" s="5">
        <v>46</v>
      </c>
      <c r="E20" s="5">
        <f>C20+D20</f>
        <v>100</v>
      </c>
    </row>
    <row r="21" ht="14.2" customHeight="1" spans="1:5">
      <c r="A21" s="6"/>
      <c r="B21" s="7" t="s">
        <v>24</v>
      </c>
      <c r="C21" s="8">
        <v>26</v>
      </c>
      <c r="D21" s="8">
        <v>83</v>
      </c>
      <c r="E21" s="8">
        <f>C21+D21</f>
        <v>109</v>
      </c>
    </row>
    <row r="22" ht="14.2" customHeight="1" spans="1:5">
      <c r="A22" s="6" t="s">
        <v>25</v>
      </c>
      <c r="B22" s="4"/>
      <c r="C22" s="5">
        <f>SUM(C23:C26)</f>
        <v>403</v>
      </c>
      <c r="D22" s="5">
        <f>SUM(D23:D26)</f>
        <v>173</v>
      </c>
      <c r="E22" s="5">
        <f>SUM(E23:E26)</f>
        <v>576</v>
      </c>
    </row>
    <row r="23" ht="32" customHeight="1" spans="1:5">
      <c r="A23" s="6"/>
      <c r="B23" s="4" t="s">
        <v>26</v>
      </c>
      <c r="C23" s="5">
        <v>25</v>
      </c>
      <c r="D23" s="5">
        <v>21</v>
      </c>
      <c r="E23" s="5">
        <f>C23+D23</f>
        <v>46</v>
      </c>
    </row>
    <row r="24" ht="14.2" customHeight="1" spans="1:5">
      <c r="A24" s="6"/>
      <c r="B24" s="7" t="s">
        <v>27</v>
      </c>
      <c r="C24" s="5">
        <v>16</v>
      </c>
      <c r="D24" s="5">
        <v>28</v>
      </c>
      <c r="E24" s="5">
        <f>C24+D24</f>
        <v>44</v>
      </c>
    </row>
    <row r="25" ht="14.2" customHeight="1" spans="1:5">
      <c r="A25" s="6"/>
      <c r="B25" s="4" t="s">
        <v>28</v>
      </c>
      <c r="C25" s="5">
        <v>325</v>
      </c>
      <c r="D25" s="5">
        <v>113</v>
      </c>
      <c r="E25" s="5">
        <f>C25+D25</f>
        <v>438</v>
      </c>
    </row>
    <row r="26" ht="14.2" customHeight="1" spans="1:5">
      <c r="A26" s="6"/>
      <c r="B26" s="4" t="s">
        <v>29</v>
      </c>
      <c r="C26" s="5">
        <v>37</v>
      </c>
      <c r="D26" s="5">
        <v>11</v>
      </c>
      <c r="E26" s="5">
        <f>C26+D26</f>
        <v>48</v>
      </c>
    </row>
    <row r="27" ht="14.2" customHeight="1" spans="1:5">
      <c r="A27" s="6" t="s">
        <v>30</v>
      </c>
      <c r="B27" s="4"/>
      <c r="C27" s="5">
        <f>SUM(C28:C29)</f>
        <v>64</v>
      </c>
      <c r="D27" s="5">
        <f>SUM(D28:D29)</f>
        <v>62</v>
      </c>
      <c r="E27" s="5">
        <f>SUM(E28:E29)</f>
        <v>126</v>
      </c>
    </row>
    <row r="28" ht="14.2" customHeight="1" spans="1:5">
      <c r="A28" s="6"/>
      <c r="B28" s="4" t="s">
        <v>31</v>
      </c>
      <c r="C28" s="5">
        <v>36</v>
      </c>
      <c r="D28" s="5">
        <v>9</v>
      </c>
      <c r="E28" s="5">
        <f t="shared" ref="E28:E40" si="1">C28+D28</f>
        <v>45</v>
      </c>
    </row>
    <row r="29" ht="14.2" customHeight="1" spans="1:5">
      <c r="A29" s="6"/>
      <c r="B29" s="4" t="s">
        <v>32</v>
      </c>
      <c r="C29" s="5">
        <v>28</v>
      </c>
      <c r="D29" s="5">
        <v>53</v>
      </c>
      <c r="E29" s="5">
        <f t="shared" si="1"/>
        <v>81</v>
      </c>
    </row>
    <row r="30" ht="14.2" customHeight="1" spans="1:5">
      <c r="A30" s="6" t="s">
        <v>33</v>
      </c>
      <c r="B30" s="4"/>
      <c r="C30" s="5">
        <f>SUM(C31:C36)</f>
        <v>221</v>
      </c>
      <c r="D30" s="5">
        <f>SUM(D31:D36)</f>
        <v>616</v>
      </c>
      <c r="E30" s="5">
        <f>SUM(E31:E36)</f>
        <v>837</v>
      </c>
    </row>
    <row r="31" ht="14.2" customHeight="1" spans="1:5">
      <c r="A31" s="6"/>
      <c r="B31" s="4" t="s">
        <v>34</v>
      </c>
      <c r="C31" s="5">
        <v>35</v>
      </c>
      <c r="D31" s="5">
        <v>74</v>
      </c>
      <c r="E31" s="5">
        <f t="shared" si="1"/>
        <v>109</v>
      </c>
    </row>
    <row r="32" ht="14.2" customHeight="1" spans="1:5">
      <c r="A32" s="6"/>
      <c r="B32" s="4" t="s">
        <v>35</v>
      </c>
      <c r="C32" s="5">
        <v>48</v>
      </c>
      <c r="D32" s="5">
        <v>232</v>
      </c>
      <c r="E32" s="5">
        <f t="shared" si="1"/>
        <v>280</v>
      </c>
    </row>
    <row r="33" ht="14.2" customHeight="1" spans="1:5">
      <c r="A33" s="6"/>
      <c r="B33" s="4" t="s">
        <v>36</v>
      </c>
      <c r="C33" s="5">
        <v>30</v>
      </c>
      <c r="D33" s="5">
        <v>78</v>
      </c>
      <c r="E33" s="5">
        <f t="shared" si="1"/>
        <v>108</v>
      </c>
    </row>
    <row r="34" ht="14.2" customHeight="1" spans="1:5">
      <c r="A34" s="6"/>
      <c r="B34" s="4" t="s">
        <v>37</v>
      </c>
      <c r="C34" s="5">
        <v>16</v>
      </c>
      <c r="D34" s="5">
        <v>74</v>
      </c>
      <c r="E34" s="5">
        <f t="shared" si="1"/>
        <v>90</v>
      </c>
    </row>
    <row r="35" ht="14.2" customHeight="1" spans="1:5">
      <c r="A35" s="6"/>
      <c r="B35" s="4" t="s">
        <v>38</v>
      </c>
      <c r="C35" s="5">
        <v>9</v>
      </c>
      <c r="D35" s="5">
        <v>39</v>
      </c>
      <c r="E35" s="5">
        <f t="shared" si="1"/>
        <v>48</v>
      </c>
    </row>
    <row r="36" ht="14.2" customHeight="1" spans="1:5">
      <c r="A36" s="6"/>
      <c r="B36" s="4" t="s">
        <v>39</v>
      </c>
      <c r="C36" s="5">
        <v>83</v>
      </c>
      <c r="D36" s="5">
        <v>119</v>
      </c>
      <c r="E36" s="5">
        <f t="shared" si="1"/>
        <v>202</v>
      </c>
    </row>
    <row r="37" ht="14.2" customHeight="1" spans="1:5">
      <c r="A37" s="6" t="s">
        <v>40</v>
      </c>
      <c r="B37" s="4"/>
      <c r="C37" s="5">
        <f>SUM(C38:C42)</f>
        <v>70</v>
      </c>
      <c r="D37" s="5">
        <f>SUM(D38:D42)</f>
        <v>285</v>
      </c>
      <c r="E37" s="5">
        <f>SUM(E38:E42)</f>
        <v>355</v>
      </c>
    </row>
    <row r="38" ht="14.2" customHeight="1" spans="1:5">
      <c r="A38" s="6"/>
      <c r="B38" s="4" t="s">
        <v>41</v>
      </c>
      <c r="C38" s="5">
        <v>14</v>
      </c>
      <c r="D38" s="5">
        <v>98</v>
      </c>
      <c r="E38" s="5">
        <f>C38+D38</f>
        <v>112</v>
      </c>
    </row>
    <row r="39" ht="14.2" customHeight="1" spans="1:5">
      <c r="A39" s="6"/>
      <c r="B39" s="4" t="s">
        <v>42</v>
      </c>
      <c r="C39" s="5">
        <v>10</v>
      </c>
      <c r="D39" s="5">
        <v>32</v>
      </c>
      <c r="E39" s="5">
        <f>C39+D39</f>
        <v>42</v>
      </c>
    </row>
    <row r="40" ht="14.2" customHeight="1" spans="1:5">
      <c r="A40" s="6"/>
      <c r="B40" s="9" t="s">
        <v>43</v>
      </c>
      <c r="C40" s="5">
        <v>7</v>
      </c>
      <c r="D40" s="5">
        <v>42</v>
      </c>
      <c r="E40" s="5">
        <f>C40+D40</f>
        <v>49</v>
      </c>
    </row>
    <row r="41" ht="14.25" spans="1:5">
      <c r="A41" s="6"/>
      <c r="B41" s="4" t="s">
        <v>44</v>
      </c>
      <c r="C41" s="5">
        <v>26</v>
      </c>
      <c r="D41" s="5">
        <v>69</v>
      </c>
      <c r="E41" s="5">
        <f>C41+D41</f>
        <v>95</v>
      </c>
    </row>
    <row r="42" ht="14.25" spans="1:5">
      <c r="A42" s="6"/>
      <c r="B42" s="4" t="s">
        <v>45</v>
      </c>
      <c r="C42" s="5">
        <v>13</v>
      </c>
      <c r="D42" s="5">
        <v>44</v>
      </c>
      <c r="E42" s="5">
        <f>C42+D42</f>
        <v>57</v>
      </c>
    </row>
    <row r="43" ht="14.2" customHeight="1" spans="1:5">
      <c r="A43" s="6" t="s">
        <v>46</v>
      </c>
      <c r="B43" s="4"/>
      <c r="C43" s="5">
        <f>SUM(C44:C48)</f>
        <v>71</v>
      </c>
      <c r="D43" s="5">
        <f>SUM(D44:D48)</f>
        <v>221</v>
      </c>
      <c r="E43" s="5">
        <f>SUM(E44:E48)</f>
        <v>292</v>
      </c>
    </row>
    <row r="44" ht="14.2" customHeight="1" spans="1:5">
      <c r="A44" s="6"/>
      <c r="B44" s="4" t="s">
        <v>47</v>
      </c>
      <c r="C44" s="5">
        <v>15</v>
      </c>
      <c r="D44" s="5">
        <v>21</v>
      </c>
      <c r="E44" s="5">
        <v>36</v>
      </c>
    </row>
    <row r="45" ht="14.2" customHeight="1" spans="1:5">
      <c r="A45" s="6"/>
      <c r="B45" s="4" t="s">
        <v>48</v>
      </c>
      <c r="C45" s="5">
        <v>11</v>
      </c>
      <c r="D45" s="5">
        <v>33</v>
      </c>
      <c r="E45" s="5">
        <v>44</v>
      </c>
    </row>
    <row r="46" ht="14.2" customHeight="1" spans="1:5">
      <c r="A46" s="6"/>
      <c r="B46" s="4" t="s">
        <v>49</v>
      </c>
      <c r="C46" s="5">
        <v>9</v>
      </c>
      <c r="D46" s="5">
        <v>74</v>
      </c>
      <c r="E46" s="5">
        <v>83</v>
      </c>
    </row>
    <row r="47" ht="14.2" customHeight="1" spans="1:5">
      <c r="A47" s="6"/>
      <c r="B47" s="4" t="s">
        <v>50</v>
      </c>
      <c r="C47" s="5">
        <v>13</v>
      </c>
      <c r="D47" s="5">
        <v>26</v>
      </c>
      <c r="E47" s="5">
        <v>39</v>
      </c>
    </row>
    <row r="48" ht="14.2" customHeight="1" spans="1:5">
      <c r="A48" s="6"/>
      <c r="B48" s="9" t="s">
        <v>51</v>
      </c>
      <c r="C48" s="5">
        <v>23</v>
      </c>
      <c r="D48" s="5">
        <v>67</v>
      </c>
      <c r="E48" s="5">
        <v>90</v>
      </c>
    </row>
    <row r="49" ht="14.2" customHeight="1" spans="1:5">
      <c r="A49" s="6" t="s">
        <v>52</v>
      </c>
      <c r="B49" s="4"/>
      <c r="C49" s="5">
        <f>SUM(C50:C53)</f>
        <v>149</v>
      </c>
      <c r="D49" s="5">
        <f>SUM(D50:D53)</f>
        <v>348</v>
      </c>
      <c r="E49" s="5">
        <f>SUM(E50:E53)</f>
        <v>497</v>
      </c>
    </row>
    <row r="50" ht="14.2" customHeight="1" spans="1:5">
      <c r="A50" s="6"/>
      <c r="B50" s="4" t="s">
        <v>53</v>
      </c>
      <c r="C50" s="5">
        <v>16</v>
      </c>
      <c r="D50" s="5">
        <v>32</v>
      </c>
      <c r="E50" s="5">
        <v>48</v>
      </c>
    </row>
    <row r="51" ht="14.2" customHeight="1" spans="1:5">
      <c r="A51" s="6"/>
      <c r="B51" s="4" t="s">
        <v>54</v>
      </c>
      <c r="C51" s="5">
        <v>93</v>
      </c>
      <c r="D51" s="5">
        <v>141</v>
      </c>
      <c r="E51" s="5">
        <v>234</v>
      </c>
    </row>
    <row r="52" ht="14.2" customHeight="1" spans="1:5">
      <c r="A52" s="6"/>
      <c r="B52" s="4" t="s">
        <v>55</v>
      </c>
      <c r="C52" s="5">
        <v>12</v>
      </c>
      <c r="D52" s="5">
        <v>98</v>
      </c>
      <c r="E52" s="5">
        <v>110</v>
      </c>
    </row>
    <row r="53" ht="14.2" customHeight="1" spans="1:5">
      <c r="A53" s="6"/>
      <c r="B53" s="4" t="s">
        <v>56</v>
      </c>
      <c r="C53" s="5">
        <v>28</v>
      </c>
      <c r="D53" s="5">
        <v>77</v>
      </c>
      <c r="E53" s="5">
        <v>105</v>
      </c>
    </row>
    <row r="54" ht="14.2" customHeight="1" spans="1:5">
      <c r="A54" s="6" t="s">
        <v>57</v>
      </c>
      <c r="B54" s="4"/>
      <c r="C54" s="5">
        <f>SUM(C55:C59)</f>
        <v>125</v>
      </c>
      <c r="D54" s="5">
        <f>SUM(D55:D59)</f>
        <v>225</v>
      </c>
      <c r="E54" s="5">
        <f>SUM(E55:E59)</f>
        <v>350</v>
      </c>
    </row>
    <row r="55" ht="14.2" customHeight="1" spans="1:5">
      <c r="A55" s="6"/>
      <c r="B55" s="4" t="s">
        <v>35</v>
      </c>
      <c r="C55" s="5">
        <v>26</v>
      </c>
      <c r="D55" s="5">
        <v>37</v>
      </c>
      <c r="E55" s="5">
        <f>C55+D55</f>
        <v>63</v>
      </c>
    </row>
    <row r="56" ht="14.2" customHeight="1" spans="1:5">
      <c r="A56" s="6"/>
      <c r="B56" s="4" t="s">
        <v>39</v>
      </c>
      <c r="C56" s="5">
        <v>27</v>
      </c>
      <c r="D56" s="5">
        <v>16</v>
      </c>
      <c r="E56" s="5">
        <f>C56+D56</f>
        <v>43</v>
      </c>
    </row>
    <row r="57" ht="14.2" customHeight="1" spans="1:5">
      <c r="A57" s="6"/>
      <c r="B57" s="4" t="s">
        <v>34</v>
      </c>
      <c r="C57" s="5">
        <v>46</v>
      </c>
      <c r="D57" s="5">
        <v>36</v>
      </c>
      <c r="E57" s="5">
        <f>C57+D57</f>
        <v>82</v>
      </c>
    </row>
    <row r="58" ht="14.2" customHeight="1" spans="1:5">
      <c r="A58" s="6"/>
      <c r="B58" s="4" t="s">
        <v>58</v>
      </c>
      <c r="C58" s="5">
        <v>16</v>
      </c>
      <c r="D58" s="5">
        <v>103</v>
      </c>
      <c r="E58" s="5">
        <f>C58+D58</f>
        <v>119</v>
      </c>
    </row>
    <row r="59" ht="14.2" customHeight="1" spans="1:5">
      <c r="A59" s="6"/>
      <c r="B59" s="4" t="s">
        <v>59</v>
      </c>
      <c r="C59" s="5">
        <v>10</v>
      </c>
      <c r="D59" s="5">
        <v>33</v>
      </c>
      <c r="E59" s="5">
        <f>C59+D59</f>
        <v>43</v>
      </c>
    </row>
    <row r="61" ht="27" spans="5:5">
      <c r="E61" s="10" t="s">
        <v>60</v>
      </c>
    </row>
  </sheetData>
  <mergeCells count="15">
    <mergeCell ref="A1:E1"/>
    <mergeCell ref="C2:D2"/>
    <mergeCell ref="A2:A3"/>
    <mergeCell ref="A5:A9"/>
    <mergeCell ref="A10:A17"/>
    <mergeCell ref="A18:A21"/>
    <mergeCell ref="A22:A26"/>
    <mergeCell ref="A27:A29"/>
    <mergeCell ref="A30:A36"/>
    <mergeCell ref="A37:A42"/>
    <mergeCell ref="A43:A48"/>
    <mergeCell ref="A49:A53"/>
    <mergeCell ref="A54:A59"/>
    <mergeCell ref="B2:B3"/>
    <mergeCell ref="E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B67" sqref="B67"/>
    </sheetView>
  </sheetViews>
  <sheetFormatPr defaultColWidth="9" defaultRowHeight="13.5" outlineLevelCol="4"/>
  <cols>
    <col min="1" max="1" width="15" customWidth="1"/>
    <col min="2" max="2" width="24.625" customWidth="1"/>
    <col min="3" max="3" width="12.125" customWidth="1"/>
    <col min="4" max="4" width="15.875" customWidth="1"/>
    <col min="5" max="5" width="18.375" customWidth="1"/>
  </cols>
  <sheetData>
    <row r="1" ht="20.25" spans="1:5">
      <c r="A1" s="1" t="s">
        <v>61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/>
      <c r="E2" s="2" t="s">
        <v>4</v>
      </c>
    </row>
    <row r="3" ht="14.25" spans="1:5">
      <c r="A3" s="2"/>
      <c r="B3" s="2"/>
      <c r="C3" s="2" t="s">
        <v>5</v>
      </c>
      <c r="D3" s="2" t="s">
        <v>6</v>
      </c>
      <c r="E3" s="2"/>
    </row>
    <row r="4" ht="14.25" spans="1:5">
      <c r="A4" s="3" t="s">
        <v>7</v>
      </c>
      <c r="B4" s="4"/>
      <c r="C4" s="5">
        <f>SUM(C5,C10,C19,C23,C28,C31,C38,C44,C50,C55)</f>
        <v>2414</v>
      </c>
      <c r="D4" s="5">
        <f>SUM(D5,D10,D19,D23,D31,D44,D50,D55,D28,D38)</f>
        <v>2491</v>
      </c>
      <c r="E4" s="5">
        <f>E5+E10+E19+E23+E28+E31+E38+E44+E50+E55</f>
        <v>4905</v>
      </c>
    </row>
    <row r="5" ht="14.25" spans="1:5">
      <c r="A5" s="6" t="s">
        <v>8</v>
      </c>
      <c r="B5" s="4"/>
      <c r="C5" s="5">
        <f>SUM(C6,C7,C8,C9)</f>
        <v>218</v>
      </c>
      <c r="D5" s="5">
        <f>SUM(D6,D7,D8,D9)</f>
        <v>86</v>
      </c>
      <c r="E5" s="5">
        <f>E6+E7+E8+E9</f>
        <v>304</v>
      </c>
    </row>
    <row r="6" ht="14.25" spans="1:5">
      <c r="A6" s="6"/>
      <c r="B6" s="4" t="s">
        <v>9</v>
      </c>
      <c r="C6" s="5">
        <v>77</v>
      </c>
      <c r="D6" s="5">
        <v>18</v>
      </c>
      <c r="E6" s="5">
        <f t="shared" ref="E6:E9" si="0">C6+D6</f>
        <v>95</v>
      </c>
    </row>
    <row r="7" ht="14.25" spans="1:5">
      <c r="A7" s="6"/>
      <c r="B7" s="4" t="s">
        <v>10</v>
      </c>
      <c r="C7" s="5">
        <v>53</v>
      </c>
      <c r="D7" s="5">
        <v>45</v>
      </c>
      <c r="E7" s="5">
        <f t="shared" si="0"/>
        <v>98</v>
      </c>
    </row>
    <row r="8" ht="14.25" spans="1:5">
      <c r="A8" s="6"/>
      <c r="B8" s="4" t="s">
        <v>11</v>
      </c>
      <c r="C8" s="5">
        <v>40</v>
      </c>
      <c r="D8" s="5">
        <v>16</v>
      </c>
      <c r="E8" s="5">
        <f t="shared" si="0"/>
        <v>56</v>
      </c>
    </row>
    <row r="9" ht="14.25" spans="1:5">
      <c r="A9" s="6"/>
      <c r="B9" s="7" t="s">
        <v>12</v>
      </c>
      <c r="C9" s="5">
        <v>48</v>
      </c>
      <c r="D9" s="5">
        <v>7</v>
      </c>
      <c r="E9" s="5">
        <f t="shared" si="0"/>
        <v>55</v>
      </c>
    </row>
    <row r="10" ht="14.25" spans="1:5">
      <c r="A10" s="6" t="s">
        <v>62</v>
      </c>
      <c r="B10" s="4"/>
      <c r="C10" s="5">
        <f>SUM(C11,C12,C13,C14,C15,C16,C17,C18)</f>
        <v>718</v>
      </c>
      <c r="D10" s="5">
        <f>SUM(D11,D12,D13,D14,D15,D16,D17,D18)</f>
        <v>140</v>
      </c>
      <c r="E10" s="5">
        <f>SUM(E11:E18)</f>
        <v>858</v>
      </c>
    </row>
    <row r="11" ht="14.25" spans="1:5">
      <c r="A11" s="6"/>
      <c r="B11" s="4" t="s">
        <v>14</v>
      </c>
      <c r="C11" s="5">
        <v>171</v>
      </c>
      <c r="D11" s="5">
        <v>21</v>
      </c>
      <c r="E11" s="5">
        <f t="shared" ref="E11:E13" si="1">C11+D11</f>
        <v>192</v>
      </c>
    </row>
    <row r="12" ht="14.25" spans="1:5">
      <c r="A12" s="6"/>
      <c r="B12" s="4" t="s">
        <v>15</v>
      </c>
      <c r="C12" s="5">
        <v>146</v>
      </c>
      <c r="D12" s="5">
        <v>13</v>
      </c>
      <c r="E12" s="5">
        <f t="shared" si="1"/>
        <v>159</v>
      </c>
    </row>
    <row r="13" ht="14.25" spans="1:5">
      <c r="A13" s="6"/>
      <c r="B13" s="4" t="s">
        <v>63</v>
      </c>
      <c r="C13" s="5">
        <v>31</v>
      </c>
      <c r="D13" s="5">
        <v>16</v>
      </c>
      <c r="E13" s="5">
        <f t="shared" si="1"/>
        <v>47</v>
      </c>
    </row>
    <row r="14" ht="14.25" spans="1:5">
      <c r="A14" s="6"/>
      <c r="B14" s="4" t="s">
        <v>16</v>
      </c>
      <c r="C14" s="5">
        <v>139</v>
      </c>
      <c r="D14" s="5">
        <v>0</v>
      </c>
      <c r="E14" s="5">
        <v>139</v>
      </c>
    </row>
    <row r="15" ht="14.25" spans="1:5">
      <c r="A15" s="6"/>
      <c r="B15" s="4" t="s">
        <v>17</v>
      </c>
      <c r="C15" s="5">
        <v>117</v>
      </c>
      <c r="D15" s="5">
        <v>34</v>
      </c>
      <c r="E15" s="5">
        <f t="shared" ref="E15:E18" si="2">C15+D15</f>
        <v>151</v>
      </c>
    </row>
    <row r="16" ht="14.25" spans="1:5">
      <c r="A16" s="6"/>
      <c r="B16" s="4" t="s">
        <v>18</v>
      </c>
      <c r="C16" s="5">
        <v>64</v>
      </c>
      <c r="D16" s="5">
        <v>11</v>
      </c>
      <c r="E16" s="5">
        <f t="shared" si="2"/>
        <v>75</v>
      </c>
    </row>
    <row r="17" ht="14.25" spans="1:5">
      <c r="A17" s="6"/>
      <c r="B17" s="4" t="s">
        <v>19</v>
      </c>
      <c r="C17" s="5">
        <v>35</v>
      </c>
      <c r="D17" s="5">
        <v>16</v>
      </c>
      <c r="E17" s="5">
        <f t="shared" si="2"/>
        <v>51</v>
      </c>
    </row>
    <row r="18" ht="14.25" spans="1:5">
      <c r="A18" s="6"/>
      <c r="B18" s="4" t="s">
        <v>20</v>
      </c>
      <c r="C18" s="5">
        <v>15</v>
      </c>
      <c r="D18" s="5">
        <v>29</v>
      </c>
      <c r="E18" s="5">
        <f t="shared" si="2"/>
        <v>44</v>
      </c>
    </row>
    <row r="19" ht="14.25" spans="1:5">
      <c r="A19" s="6" t="s">
        <v>21</v>
      </c>
      <c r="B19" s="4"/>
      <c r="C19" s="5">
        <f>SUM(C20,C21,C22)</f>
        <v>138</v>
      </c>
      <c r="D19" s="5">
        <f>SUM(D20,D21,D22)</f>
        <v>151</v>
      </c>
      <c r="E19" s="5">
        <f>SUM(E20:E22)</f>
        <v>289</v>
      </c>
    </row>
    <row r="20" ht="14.25" spans="1:5">
      <c r="A20" s="6"/>
      <c r="B20" s="4" t="s">
        <v>22</v>
      </c>
      <c r="C20" s="5">
        <v>53</v>
      </c>
      <c r="D20" s="5">
        <v>30</v>
      </c>
      <c r="E20" s="5">
        <f t="shared" ref="E20:E22" si="3">C20+D20</f>
        <v>83</v>
      </c>
    </row>
    <row r="21" ht="14.25" spans="1:5">
      <c r="A21" s="6"/>
      <c r="B21" s="4" t="s">
        <v>23</v>
      </c>
      <c r="C21" s="5">
        <v>67</v>
      </c>
      <c r="D21" s="5">
        <v>34</v>
      </c>
      <c r="E21" s="5">
        <f t="shared" si="3"/>
        <v>101</v>
      </c>
    </row>
    <row r="22" ht="14.25" spans="1:5">
      <c r="A22" s="6"/>
      <c r="B22" s="7" t="s">
        <v>24</v>
      </c>
      <c r="C22" s="8">
        <v>18</v>
      </c>
      <c r="D22" s="8">
        <v>87</v>
      </c>
      <c r="E22" s="8">
        <f t="shared" si="3"/>
        <v>105</v>
      </c>
    </row>
    <row r="23" ht="14.25" spans="1:5">
      <c r="A23" s="6" t="s">
        <v>25</v>
      </c>
      <c r="B23" s="4"/>
      <c r="C23" s="5">
        <f>SUM(C24,C25,C26,C27)</f>
        <v>555</v>
      </c>
      <c r="D23" s="5">
        <f>SUM(D24,D25,D26,D27)</f>
        <v>244</v>
      </c>
      <c r="E23" s="5">
        <f>SUM(E24:E27)</f>
        <v>799</v>
      </c>
    </row>
    <row r="24" ht="14.25" spans="1:5">
      <c r="A24" s="6"/>
      <c r="B24" s="4" t="s">
        <v>64</v>
      </c>
      <c r="C24" s="5">
        <v>50</v>
      </c>
      <c r="D24" s="5">
        <v>42</v>
      </c>
      <c r="E24" s="5">
        <f t="shared" ref="E24:E27" si="4">C24+D24</f>
        <v>92</v>
      </c>
    </row>
    <row r="25" ht="14.25" spans="1:5">
      <c r="A25" s="6"/>
      <c r="B25" s="7" t="s">
        <v>27</v>
      </c>
      <c r="C25" s="5">
        <v>70</v>
      </c>
      <c r="D25" s="5">
        <v>53</v>
      </c>
      <c r="E25" s="5">
        <f t="shared" si="4"/>
        <v>123</v>
      </c>
    </row>
    <row r="26" ht="14.25" spans="1:5">
      <c r="A26" s="6"/>
      <c r="B26" s="4" t="s">
        <v>28</v>
      </c>
      <c r="C26" s="5">
        <v>403</v>
      </c>
      <c r="D26" s="5">
        <v>133</v>
      </c>
      <c r="E26" s="5">
        <f t="shared" si="4"/>
        <v>536</v>
      </c>
    </row>
    <row r="27" ht="14.25" spans="1:5">
      <c r="A27" s="6"/>
      <c r="B27" s="4" t="s">
        <v>29</v>
      </c>
      <c r="C27" s="5">
        <v>32</v>
      </c>
      <c r="D27" s="5">
        <v>16</v>
      </c>
      <c r="E27" s="5">
        <f t="shared" si="4"/>
        <v>48</v>
      </c>
    </row>
    <row r="28" ht="14.25" spans="1:5">
      <c r="A28" s="6" t="s">
        <v>30</v>
      </c>
      <c r="B28" s="4"/>
      <c r="C28" s="5">
        <f>SUM(C29,C30)</f>
        <v>50</v>
      </c>
      <c r="D28" s="5">
        <f>SUM(D29,D30)</f>
        <v>65</v>
      </c>
      <c r="E28" s="5">
        <f>SUM(E29:E30)</f>
        <v>115</v>
      </c>
    </row>
    <row r="29" ht="14.25" spans="1:5">
      <c r="A29" s="6"/>
      <c r="B29" s="4" t="s">
        <v>31</v>
      </c>
      <c r="C29" s="5">
        <v>32</v>
      </c>
      <c r="D29" s="5">
        <v>16</v>
      </c>
      <c r="E29" s="5">
        <f t="shared" ref="E29:E37" si="5">C29+D29</f>
        <v>48</v>
      </c>
    </row>
    <row r="30" ht="14.25" spans="1:5">
      <c r="A30" s="6"/>
      <c r="B30" s="4" t="s">
        <v>32</v>
      </c>
      <c r="C30" s="5">
        <v>18</v>
      </c>
      <c r="D30" s="5">
        <v>49</v>
      </c>
      <c r="E30" s="5">
        <f t="shared" si="5"/>
        <v>67</v>
      </c>
    </row>
    <row r="31" ht="14.25" spans="1:5">
      <c r="A31" s="6" t="s">
        <v>33</v>
      </c>
      <c r="B31" s="4"/>
      <c r="C31" s="5">
        <f>SUM(C32,C33,C34,C35,C36,C37)</f>
        <v>264</v>
      </c>
      <c r="D31" s="5">
        <f>SUM(D32,D33,D34,D35,D36,D37)</f>
        <v>587</v>
      </c>
      <c r="E31" s="5">
        <f>SUM(E32:E37)</f>
        <v>851</v>
      </c>
    </row>
    <row r="32" ht="14.25" spans="1:5">
      <c r="A32" s="6"/>
      <c r="B32" s="4" t="s">
        <v>34</v>
      </c>
      <c r="C32" s="5">
        <v>54</v>
      </c>
      <c r="D32" s="5">
        <v>106</v>
      </c>
      <c r="E32" s="5">
        <f t="shared" si="5"/>
        <v>160</v>
      </c>
    </row>
    <row r="33" ht="14.25" spans="1:5">
      <c r="A33" s="6"/>
      <c r="B33" s="4" t="s">
        <v>35</v>
      </c>
      <c r="C33" s="5">
        <v>43</v>
      </c>
      <c r="D33" s="5">
        <v>209</v>
      </c>
      <c r="E33" s="5">
        <f t="shared" si="5"/>
        <v>252</v>
      </c>
    </row>
    <row r="34" ht="14.25" spans="1:5">
      <c r="A34" s="6"/>
      <c r="B34" s="4" t="s">
        <v>36</v>
      </c>
      <c r="C34" s="5">
        <v>19</v>
      </c>
      <c r="D34" s="5">
        <v>76</v>
      </c>
      <c r="E34" s="5">
        <f t="shared" si="5"/>
        <v>95</v>
      </c>
    </row>
    <row r="35" ht="14.25" spans="1:5">
      <c r="A35" s="6"/>
      <c r="B35" s="4" t="s">
        <v>37</v>
      </c>
      <c r="C35" s="5">
        <v>26</v>
      </c>
      <c r="D35" s="5">
        <v>66</v>
      </c>
      <c r="E35" s="5">
        <f t="shared" si="5"/>
        <v>92</v>
      </c>
    </row>
    <row r="36" ht="14.25" spans="1:5">
      <c r="A36" s="6"/>
      <c r="B36" s="4" t="s">
        <v>38</v>
      </c>
      <c r="C36" s="5">
        <v>24</v>
      </c>
      <c r="D36" s="5">
        <v>55</v>
      </c>
      <c r="E36" s="5">
        <f t="shared" si="5"/>
        <v>79</v>
      </c>
    </row>
    <row r="37" ht="14.25" spans="1:5">
      <c r="A37" s="6"/>
      <c r="B37" s="4" t="s">
        <v>39</v>
      </c>
      <c r="C37" s="5">
        <v>98</v>
      </c>
      <c r="D37" s="5">
        <v>75</v>
      </c>
      <c r="E37" s="5">
        <f t="shared" si="5"/>
        <v>173</v>
      </c>
    </row>
    <row r="38" ht="14.25" spans="1:5">
      <c r="A38" s="6" t="s">
        <v>65</v>
      </c>
      <c r="B38" s="4"/>
      <c r="C38" s="5">
        <f>SUM(C39,C40,C41,C42,C43)</f>
        <v>77</v>
      </c>
      <c r="D38" s="5">
        <f>SUM(D39,D40,D41,D42,D43)</f>
        <v>284</v>
      </c>
      <c r="E38" s="5">
        <f>SUM(E39:E43)</f>
        <v>361</v>
      </c>
    </row>
    <row r="39" ht="14.25" spans="1:5">
      <c r="A39" s="6"/>
      <c r="B39" s="4" t="s">
        <v>41</v>
      </c>
      <c r="C39" s="5">
        <v>18</v>
      </c>
      <c r="D39" s="5">
        <v>98</v>
      </c>
      <c r="E39" s="5">
        <f t="shared" ref="E39:E43" si="6">C39+D39</f>
        <v>116</v>
      </c>
    </row>
    <row r="40" ht="14.25" spans="1:5">
      <c r="A40" s="6"/>
      <c r="B40" s="4" t="s">
        <v>42</v>
      </c>
      <c r="C40" s="5">
        <v>10</v>
      </c>
      <c r="D40" s="5">
        <v>42</v>
      </c>
      <c r="E40" s="5">
        <f t="shared" si="6"/>
        <v>52</v>
      </c>
    </row>
    <row r="41" ht="14.25" spans="1:5">
      <c r="A41" s="6"/>
      <c r="B41" s="4" t="s">
        <v>66</v>
      </c>
      <c r="C41" s="5">
        <v>6</v>
      </c>
      <c r="D41" s="5">
        <v>46</v>
      </c>
      <c r="E41" s="5">
        <f t="shared" si="6"/>
        <v>52</v>
      </c>
    </row>
    <row r="42" ht="14.25" spans="1:5">
      <c r="A42" s="6"/>
      <c r="B42" s="4" t="s">
        <v>44</v>
      </c>
      <c r="C42" s="5">
        <v>28</v>
      </c>
      <c r="D42" s="5">
        <v>72</v>
      </c>
      <c r="E42" s="5">
        <f t="shared" si="6"/>
        <v>100</v>
      </c>
    </row>
    <row r="43" ht="14.25" spans="1:5">
      <c r="A43" s="6"/>
      <c r="B43" s="4" t="s">
        <v>45</v>
      </c>
      <c r="C43" s="5">
        <v>15</v>
      </c>
      <c r="D43" s="5">
        <v>26</v>
      </c>
      <c r="E43" s="5">
        <f t="shared" si="6"/>
        <v>41</v>
      </c>
    </row>
    <row r="44" ht="14.25" spans="1:5">
      <c r="A44" s="6" t="s">
        <v>46</v>
      </c>
      <c r="B44" s="4"/>
      <c r="C44" s="5">
        <f>SUM(C45,C46,C47,C48,C49)</f>
        <v>110</v>
      </c>
      <c r="D44" s="5">
        <f>SUM(D45,D46,D47,D48,D49)</f>
        <v>282</v>
      </c>
      <c r="E44" s="5">
        <f>SUM(E45:E49)</f>
        <v>392</v>
      </c>
    </row>
    <row r="45" ht="14.25" spans="1:5">
      <c r="A45" s="6"/>
      <c r="B45" s="4" t="s">
        <v>47</v>
      </c>
      <c r="C45" s="5">
        <v>19</v>
      </c>
      <c r="D45" s="5">
        <v>25</v>
      </c>
      <c r="E45" s="5">
        <f t="shared" ref="E45:E49" si="7">C45+D45</f>
        <v>44</v>
      </c>
    </row>
    <row r="46" ht="14.25" spans="1:5">
      <c r="A46" s="6"/>
      <c r="B46" s="4" t="s">
        <v>48</v>
      </c>
      <c r="C46" s="5">
        <v>46</v>
      </c>
      <c r="D46" s="5">
        <v>96</v>
      </c>
      <c r="E46" s="5">
        <f t="shared" si="7"/>
        <v>142</v>
      </c>
    </row>
    <row r="47" ht="14.25" spans="1:5">
      <c r="A47" s="6"/>
      <c r="B47" s="4" t="s">
        <v>49</v>
      </c>
      <c r="C47" s="5">
        <v>14</v>
      </c>
      <c r="D47" s="5">
        <v>91</v>
      </c>
      <c r="E47" s="5">
        <f t="shared" si="7"/>
        <v>105</v>
      </c>
    </row>
    <row r="48" ht="14.25" spans="1:5">
      <c r="A48" s="6"/>
      <c r="B48" s="4" t="s">
        <v>50</v>
      </c>
      <c r="C48" s="5">
        <v>18</v>
      </c>
      <c r="D48" s="5">
        <v>31</v>
      </c>
      <c r="E48" s="5">
        <f t="shared" si="7"/>
        <v>49</v>
      </c>
    </row>
    <row r="49" ht="14.25" spans="1:5">
      <c r="A49" s="6"/>
      <c r="B49" s="9" t="s">
        <v>51</v>
      </c>
      <c r="C49" s="5">
        <v>13</v>
      </c>
      <c r="D49" s="5">
        <v>39</v>
      </c>
      <c r="E49" s="5">
        <f t="shared" si="7"/>
        <v>52</v>
      </c>
    </row>
    <row r="50" ht="14.25" spans="1:5">
      <c r="A50" s="6" t="s">
        <v>52</v>
      </c>
      <c r="B50" s="4"/>
      <c r="C50" s="5">
        <f>SUM(C51,C52,C53,C54)</f>
        <v>147</v>
      </c>
      <c r="D50" s="5">
        <f>SUM(D51:D54)</f>
        <v>390</v>
      </c>
      <c r="E50" s="5">
        <f>SUM(E51:E54)</f>
        <v>537</v>
      </c>
    </row>
    <row r="51" ht="14.25" spans="1:5">
      <c r="A51" s="6"/>
      <c r="B51" s="4" t="s">
        <v>53</v>
      </c>
      <c r="C51" s="5">
        <v>12</v>
      </c>
      <c r="D51" s="5">
        <v>28</v>
      </c>
      <c r="E51" s="5">
        <f t="shared" ref="E51:E54" si="8">C51+D51</f>
        <v>40</v>
      </c>
    </row>
    <row r="52" ht="14.25" spans="1:5">
      <c r="A52" s="6"/>
      <c r="B52" s="4" t="s">
        <v>54</v>
      </c>
      <c r="C52" s="5">
        <v>82</v>
      </c>
      <c r="D52" s="5">
        <v>133</v>
      </c>
      <c r="E52" s="5">
        <f t="shared" si="8"/>
        <v>215</v>
      </c>
    </row>
    <row r="53" ht="14.25" spans="1:5">
      <c r="A53" s="6"/>
      <c r="B53" s="4" t="s">
        <v>55</v>
      </c>
      <c r="C53" s="5">
        <v>22</v>
      </c>
      <c r="D53" s="5">
        <v>89</v>
      </c>
      <c r="E53" s="5">
        <f t="shared" si="8"/>
        <v>111</v>
      </c>
    </row>
    <row r="54" ht="14.25" spans="1:5">
      <c r="A54" s="6"/>
      <c r="B54" s="4" t="s">
        <v>56</v>
      </c>
      <c r="C54" s="5">
        <v>31</v>
      </c>
      <c r="D54" s="5">
        <v>140</v>
      </c>
      <c r="E54" s="5">
        <f t="shared" si="8"/>
        <v>171</v>
      </c>
    </row>
    <row r="55" ht="14.25" spans="1:5">
      <c r="A55" s="6" t="s">
        <v>67</v>
      </c>
      <c r="B55" s="4"/>
      <c r="C55" s="5">
        <f>SUM(C56,C57,C58,C59,C60)</f>
        <v>137</v>
      </c>
      <c r="D55" s="5">
        <f>SUM(D56,D57,D58,D59,D60)</f>
        <v>262</v>
      </c>
      <c r="E55" s="5">
        <f>SUM(E56:E60)</f>
        <v>399</v>
      </c>
    </row>
    <row r="56" ht="14.25" spans="1:5">
      <c r="A56" s="6"/>
      <c r="B56" s="4" t="s">
        <v>35</v>
      </c>
      <c r="C56" s="5">
        <v>26</v>
      </c>
      <c r="D56" s="5">
        <v>35</v>
      </c>
      <c r="E56" s="5">
        <f t="shared" ref="E56:E60" si="9">C56+D56</f>
        <v>61</v>
      </c>
    </row>
    <row r="57" ht="14.25" spans="1:5">
      <c r="A57" s="6"/>
      <c r="B57" s="4" t="s">
        <v>39</v>
      </c>
      <c r="C57" s="5">
        <v>31</v>
      </c>
      <c r="D57" s="5">
        <v>23</v>
      </c>
      <c r="E57" s="5">
        <f t="shared" si="9"/>
        <v>54</v>
      </c>
    </row>
    <row r="58" ht="14.25" spans="1:5">
      <c r="A58" s="6"/>
      <c r="B58" s="4" t="s">
        <v>34</v>
      </c>
      <c r="C58" s="5">
        <v>55</v>
      </c>
      <c r="D58" s="5">
        <v>35</v>
      </c>
      <c r="E58" s="5">
        <f t="shared" si="9"/>
        <v>90</v>
      </c>
    </row>
    <row r="59" ht="14.25" spans="1:5">
      <c r="A59" s="6"/>
      <c r="B59" s="4" t="s">
        <v>58</v>
      </c>
      <c r="C59" s="5">
        <v>11</v>
      </c>
      <c r="D59" s="5">
        <v>93</v>
      </c>
      <c r="E59" s="5">
        <f t="shared" si="9"/>
        <v>104</v>
      </c>
    </row>
    <row r="60" ht="14.25" spans="1:5">
      <c r="A60" s="6"/>
      <c r="B60" s="4" t="s">
        <v>59</v>
      </c>
      <c r="C60" s="5">
        <v>14</v>
      </c>
      <c r="D60" s="5">
        <v>76</v>
      </c>
      <c r="E60" s="5">
        <f t="shared" si="9"/>
        <v>90</v>
      </c>
    </row>
    <row r="61" ht="9" customHeight="1"/>
    <row r="62" ht="27" spans="4:5">
      <c r="D62" s="10"/>
      <c r="E62" s="11" t="s">
        <v>68</v>
      </c>
    </row>
  </sheetData>
  <mergeCells count="15">
    <mergeCell ref="A1:E1"/>
    <mergeCell ref="C2:D2"/>
    <mergeCell ref="A2:A3"/>
    <mergeCell ref="A5:A9"/>
    <mergeCell ref="A10:A18"/>
    <mergeCell ref="A19:A22"/>
    <mergeCell ref="A23:A27"/>
    <mergeCell ref="A28:A30"/>
    <mergeCell ref="A31:A37"/>
    <mergeCell ref="A38:A43"/>
    <mergeCell ref="A44:A49"/>
    <mergeCell ref="A50:A54"/>
    <mergeCell ref="A55:A60"/>
    <mergeCell ref="B2:B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2025届毕业生生源统计表</vt:lpstr>
      <vt:lpstr>2026届毕业生生源统计表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邵+</cp:lastModifiedBy>
  <dcterms:created xsi:type="dcterms:W3CDTF">2006-09-16T00:00:00Z</dcterms:created>
  <dcterms:modified xsi:type="dcterms:W3CDTF">2025-04-18T08:27:26Z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3550D1E76EF24BF8B640607A4BC9A671_13</vt:lpwstr>
  </property>
  <property fmtid="{D5CDD505-2E9C-101B-9397-08002B2CF9AE}" pid="3" name="KSOProductBuildVer">
    <vt:lpwstr>2052-12.1.0.19770</vt:lpwstr>
  </property>
</Properties>
</file>